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КОПИИ\2023\81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данные'!$9:$9</definedName>
  </definedNames>
  <calcPr calcId="152511"/>
</workbook>
</file>

<file path=xl/calcChain.xml><?xml version="1.0" encoding="utf-8"?>
<calcChain xmlns="http://schemas.openxmlformats.org/spreadsheetml/2006/main">
  <c r="I34" i="8" l="1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12" i="8"/>
  <c r="I30" i="8" s="1"/>
  <c r="H34" i="8" l="1"/>
  <c r="H30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9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9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9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9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<sst xmlns="http://schemas.openxmlformats.org/spreadsheetml/2006/main" count="86" uniqueCount="68">
  <si>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</si>
  <si>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</si>
  <si>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</si>
  <si>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</si>
  <si>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</si>
  <si>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</si>
  <si>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</si>
  <si>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</si>
  <si>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</si>
  <si>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СКС-2023-В-3-81</t>
  </si>
  <si>
    <t>Капитальный ремонт: Силовых трансформаторов ТМ 400/10 и ТМ630/10</t>
  </si>
  <si>
    <t xml:space="preserve">               Материалы</t>
  </si>
  <si>
    <t>01.3.01.01-0001</t>
  </si>
  <si>
    <t>Бензин авиационный Б-70</t>
  </si>
  <si>
    <t>т</t>
  </si>
  <si>
    <t>01.3.01.05-0009</t>
  </si>
  <si>
    <t>Парафин нефтяной твердый Т-1</t>
  </si>
  <si>
    <t>01.3.01.06-0050</t>
  </si>
  <si>
    <t>Смазка универсальная тугоплавкая УТ (консталин жировой)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</si>
  <si>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</si>
  <si>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</si>
  <si>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</si>
  <si>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</si>
  <si>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</si>
  <si>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</si>
  <si>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01.7.06.07-0002</t>
  </si>
  <si>
    <t>Лента монтажная, тип ЛМ-5</t>
  </si>
  <si>
    <t>10 м</t>
  </si>
  <si>
    <t>01.7.17.11-0001</t>
  </si>
  <si>
    <t>Бумага шлифовальная</t>
  </si>
  <si>
    <t>01.7.20.08-0031</t>
  </si>
  <si>
    <t>Бязь суровая</t>
  </si>
  <si>
    <t>10 м2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</si>
  <si>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</si>
  <si>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</si>
  <si>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</si>
  <si>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</si>
  <si>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10.3.02.03-0011</t>
  </si>
  <si>
    <t>Припои оловянно-свинцовые бессурьмянистые, марка ПОС30</t>
  </si>
  <si>
    <t>14.1.02.01-0002</t>
  </si>
  <si>
    <t>Клей БМК-5к</t>
  </si>
  <si>
    <t>14.4.03.03-0002</t>
  </si>
  <si>
    <t>Лак битумный БТ-123</t>
  </si>
  <si>
    <t>999-9950</t>
  </si>
  <si>
    <t>Вспомогательные ненормируемые ресурсы (2% от Оплаты труда рабочих)</t>
  </si>
  <si>
    <t>руб</t>
  </si>
  <si>
    <t>ФССЦ-02.2.05.04-1572</t>
  </si>
  <si>
    <t>Щебень М 600, фракция 5(3)-10 мм, группа 2</t>
  </si>
  <si>
    <t>ФССЦ-19.2.03.09-0011</t>
  </si>
  <si>
    <t>Решетки для приямков стальные</t>
  </si>
  <si>
    <t>ФССЦ-20.2.09.08-0026</t>
  </si>
  <si>
    <t>Муфта термоусаживаемая концевая внутренней установки для кабеля на напряжение до 10 кВ, марки КВТп10-70/120 с болтовыми наконечниками и комплектом пайки для присоединения заземления</t>
  </si>
  <si>
    <t>компл</t>
  </si>
  <si>
    <t>ФССЦ-21.1.06.08-0470</t>
  </si>
  <si>
    <t>Кабель силовой с алюминиевыми жилами АВВГнг(A)-LS 4х185-1000</t>
  </si>
  <si>
    <t>1000 м</t>
  </si>
  <si>
    <t>Итого "Материалы"</t>
  </si>
  <si>
    <t xml:space="preserve">               Оборудование</t>
  </si>
  <si>
    <t>ТЦ_62.5.02.00_50_7721547346_03.09.2021_02</t>
  </si>
  <si>
    <t>Трансформатор ТМГ-630/10/0,4 кВ У/Д-11 УХЛ1.</t>
  </si>
  <si>
    <t>шт</t>
  </si>
  <si>
    <t>529323,13
635187,75/1,2</t>
  </si>
  <si>
    <t>ТЦ_62.5.02.00_50_7721547346_07.07.2022_02</t>
  </si>
  <si>
    <t>Итого "Оборудование"</t>
  </si>
  <si>
    <t>Капитальный ремонт электроснабжения внешнего водозабора 1 подъёма НФС-3, Южное шоссе 2а, НС 1-го подъёма НФС-3.</t>
  </si>
  <si>
    <t>(наименование стройки)</t>
  </si>
  <si>
    <t>ВЕДОМОСТЬ РЕСУРСОВ  -  СКС-2023-В-3-82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</si>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</sst>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i/>
      <sz val="8"/>
      <name val="Verdana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3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7" fillId="0" borderId="0" xfId="23" applyFont="1" applyAlignment="1">
      <alignment vertical="top"/>
    </xf>
    <xf numFmtId="0" fontId="11" fillId="0" borderId="0" xfId="0" applyFont="1"/>
    <xf numFmtId="2" fontId="9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0" fontId="14" fillId="0" borderId="5" xfId="0" applyFont="1" applyBorder="1" applyAlignment="1">
      <alignment horizontal="center" vertical="center"/>
    </xf>
    <xf numFmtId="0" fontId="15" fillId="0" borderId="0" xfId="23" applyFont="1" applyAlignment="1">
      <alignment horizontal="center" vertical="top"/>
    </xf>
    <xf numFmtId="0" fontId="15" fillId="0" borderId="0" xfId="23" applyFont="1" applyAlignment="1">
      <alignment horizontal="center" vertical="top" wrapText="1"/>
    </xf>
    <xf numFmtId="164" fontId="9" fillId="0" borderId="1" xfId="0" applyNumberFormat="1" applyFont="1" applyBorder="1" applyAlignment="1">
      <alignment horizontal="right" vertical="top" wrapText="1"/>
    </xf>
    <xf numFmtId="164" fontId="9" fillId="0" borderId="0" xfId="0" applyNumberFormat="1" applyFont="1"/>
    <xf numFmtId="164" fontId="11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J36"/>
  <sheetViews>
    <sheetView showGridLines="0" tabSelected="1" topLeftCell="B1" zoomScaleNormal="100" workbookViewId="0">
      <selection activeCell="O34" sqref="O34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3.7109375" style="4" customWidth="1"/>
    <col min="10" max="16384" width="9.140625" style="4"/>
  </cols>
  <sheetData>
    <row r="1" spans="2:10" ht="15" x14ac:dyDescent="0.2">
      <c r="B1" s="1"/>
      <c r="C1" s="2"/>
      <c r="D1" s="2"/>
      <c r="G1" s="2"/>
      <c r="H1" s="2"/>
      <c r="I1" s="2"/>
    </row>
    <row r="2" spans="2:10" ht="30" customHeight="1" x14ac:dyDescent="0.2">
      <c r="B2" s="39" t="s">
        <v>64</v>
      </c>
      <c r="C2" s="39"/>
      <c r="D2" s="39"/>
      <c r="E2" s="39"/>
      <c r="F2" s="39"/>
      <c r="G2" s="39"/>
      <c r="H2" s="39"/>
      <c r="I2" s="39"/>
    </row>
    <row r="3" spans="2:10" ht="15" customHeight="1" x14ac:dyDescent="0.2">
      <c r="B3" s="37" t="s">
        <v>65</v>
      </c>
      <c r="C3" s="37"/>
      <c r="D3" s="37"/>
      <c r="E3" s="37"/>
      <c r="F3" s="37"/>
      <c r="G3" s="37"/>
      <c r="H3" s="37"/>
      <c r="I3" s="37"/>
    </row>
    <row r="4" spans="2:10" ht="15" customHeight="1" x14ac:dyDescent="0.2">
      <c r="B4" s="38" t="s">
        <v>66</v>
      </c>
      <c r="C4" s="38"/>
      <c r="D4" s="38"/>
      <c r="E4" s="38"/>
      <c r="F4" s="38"/>
      <c r="G4" s="38"/>
      <c r="H4" s="38"/>
      <c r="I4" s="38"/>
    </row>
    <row r="5" spans="2:10" ht="15" customHeight="1" x14ac:dyDescent="0.2">
      <c r="B5" s="33"/>
      <c r="C5" s="33"/>
      <c r="D5" s="33"/>
      <c r="E5" s="33"/>
      <c r="F5" s="33"/>
      <c r="G5" s="33"/>
      <c r="H5" s="33"/>
      <c r="I5" s="33"/>
    </row>
    <row r="6" spans="2:10" ht="12.75" customHeight="1" x14ac:dyDescent="0.2">
      <c r="B6" s="11" t="s">
        <v>8</v>
      </c>
      <c r="C6" s="14" t="s">
        <v>0</v>
      </c>
      <c r="D6" s="14" t="s">
        <v>1</v>
      </c>
      <c r="E6" s="17" t="s">
        <v>7</v>
      </c>
      <c r="F6" s="20" t="s">
        <v>4</v>
      </c>
      <c r="G6" s="20"/>
      <c r="H6" s="20" t="s">
        <v>6</v>
      </c>
      <c r="I6" s="20"/>
    </row>
    <row r="7" spans="2:10" ht="12.75" customHeight="1" x14ac:dyDescent="0.2">
      <c r="B7" s="12"/>
      <c r="C7" s="15"/>
      <c r="D7" s="15"/>
      <c r="E7" s="18"/>
      <c r="F7" s="10" t="s">
        <v>2</v>
      </c>
      <c r="G7" s="10" t="s">
        <v>3</v>
      </c>
      <c r="H7" s="10" t="s">
        <v>2</v>
      </c>
      <c r="I7" s="10" t="s">
        <v>3</v>
      </c>
    </row>
    <row r="8" spans="2:10" x14ac:dyDescent="0.2">
      <c r="B8" s="13"/>
      <c r="C8" s="16"/>
      <c r="D8" s="16"/>
      <c r="E8" s="19"/>
      <c r="F8" s="9" t="s">
        <v>5</v>
      </c>
      <c r="G8" s="9" t="s">
        <v>5</v>
      </c>
      <c r="H8" s="9" t="s">
        <v>5</v>
      </c>
      <c r="I8" s="9" t="s">
        <v>5</v>
      </c>
    </row>
    <row r="9" spans="2:10" x14ac:dyDescent="0.2">
      <c r="B9" s="21">
        <v>1</v>
      </c>
      <c r="C9" s="21">
        <v>2</v>
      </c>
      <c r="D9" s="21">
        <v>3</v>
      </c>
      <c r="E9" s="22">
        <v>4</v>
      </c>
      <c r="F9" s="21">
        <v>5</v>
      </c>
      <c r="G9" s="21">
        <v>7</v>
      </c>
      <c r="H9" s="21">
        <v>9</v>
      </c>
      <c r="I9" s="21">
        <v>11</v>
      </c>
    </row>
    <row r="10" spans="2:10" ht="38.25" x14ac:dyDescent="0.2">
      <c r="B10" s="23" t="s">
        <v>9</v>
      </c>
      <c r="C10" s="24" t="s">
        <v>10</v>
      </c>
      <c r="D10" s="25"/>
      <c r="E10" s="23">
        <v>1</v>
      </c>
      <c r="F10" s="26"/>
      <c r="G10" s="26"/>
      <c r="H10" s="26"/>
      <c r="I10" s="26"/>
    </row>
    <row r="11" spans="2:10" ht="17.850000000000001" customHeight="1" x14ac:dyDescent="0.2">
      <c r="B11" s="27" t="s">
        <v>11</v>
      </c>
      <c r="C11" s="28"/>
      <c r="D11" s="28"/>
      <c r="E11" s="28"/>
      <c r="F11" s="28"/>
      <c r="G11" s="28"/>
      <c r="H11" s="28"/>
      <c r="I11" s="28"/>
    </row>
    <row r="12" spans="2:10" ht="25.5" x14ac:dyDescent="0.2">
      <c r="B12" s="29" t="s">
        <v>12</v>
      </c>
      <c r="C12" s="30" t="s">
        <v>13</v>
      </c>
      <c r="D12" s="31" t="s">
        <v>14</v>
      </c>
      <c r="E12" s="29">
        <v>1.6000000000000001E-3</v>
      </c>
      <c r="F12" s="32">
        <v>4488.3999999999996</v>
      </c>
      <c r="G12" s="40">
        <f>F12*7.91</f>
        <v>35503.243999999999</v>
      </c>
      <c r="H12" s="40">
        <v>7.18</v>
      </c>
      <c r="I12" s="40">
        <f>H12*7.91</f>
        <v>56.793799999999997</v>
      </c>
      <c r="J12" s="41"/>
    </row>
    <row r="13" spans="2:10" ht="25.5" x14ac:dyDescent="0.2">
      <c r="B13" s="29" t="s">
        <v>15</v>
      </c>
      <c r="C13" s="30" t="s">
        <v>16</v>
      </c>
      <c r="D13" s="31" t="s">
        <v>14</v>
      </c>
      <c r="E13" s="29">
        <v>2.0000000000000002E-5</v>
      </c>
      <c r="F13" s="32">
        <v>8105.71</v>
      </c>
      <c r="G13" s="40">
        <f t="shared" ref="G13:G29" si="0">F13*7.91</f>
        <v>64116.166100000002</v>
      </c>
      <c r="H13" s="32">
        <v>0.16</v>
      </c>
      <c r="I13" s="40">
        <f t="shared" ref="I13:I29" si="1">H13*7.91</f>
        <v>1.2656000000000001</v>
      </c>
    </row>
    <row r="14" spans="2:10" ht="25.5" x14ac:dyDescent="0.2">
      <c r="B14" s="29" t="s">
        <v>17</v>
      </c>
      <c r="C14" s="30" t="s">
        <v>18</v>
      </c>
      <c r="D14" s="31" t="s">
        <v>14</v>
      </c>
      <c r="E14" s="29">
        <v>1.2E-4</v>
      </c>
      <c r="F14" s="32">
        <v>17500</v>
      </c>
      <c r="G14" s="40">
        <f t="shared" si="0"/>
        <v>138425</v>
      </c>
      <c r="H14" s="32">
        <v>2.1</v>
      </c>
      <c r="I14" s="40">
        <f t="shared" si="1"/>
        <v>16.611000000000001</v>
      </c>
    </row>
    <row r="15" spans="2:10" ht="25.5" x14ac:dyDescent="0.2">
      <c r="B15" s="29" t="s">
        <v>19</v>
      </c>
      <c r="C15" s="30" t="s">
        <v>20</v>
      </c>
      <c r="D15" s="31" t="s">
        <v>21</v>
      </c>
      <c r="E15" s="29">
        <v>0.3</v>
      </c>
      <c r="F15" s="32">
        <v>6.09</v>
      </c>
      <c r="G15" s="40">
        <f t="shared" si="0"/>
        <v>48.171900000000001</v>
      </c>
      <c r="H15" s="32">
        <v>1.83</v>
      </c>
      <c r="I15" s="40">
        <f t="shared" si="1"/>
        <v>14.475300000000001</v>
      </c>
    </row>
    <row r="16" spans="2:10" ht="25.5" x14ac:dyDescent="0.2">
      <c r="B16" s="29" t="s">
        <v>22</v>
      </c>
      <c r="C16" s="30" t="s">
        <v>23</v>
      </c>
      <c r="D16" s="31" t="s">
        <v>24</v>
      </c>
      <c r="E16" s="29">
        <v>0.03</v>
      </c>
      <c r="F16" s="32">
        <v>2.44</v>
      </c>
      <c r="G16" s="40">
        <f t="shared" si="0"/>
        <v>19.3004</v>
      </c>
      <c r="H16" s="32">
        <v>7.0000000000000007E-2</v>
      </c>
      <c r="I16" s="40">
        <f t="shared" si="1"/>
        <v>0.55370000000000008</v>
      </c>
    </row>
    <row r="17" spans="2:9" ht="25.5" x14ac:dyDescent="0.2">
      <c r="B17" s="29" t="s">
        <v>25</v>
      </c>
      <c r="C17" s="30" t="s">
        <v>26</v>
      </c>
      <c r="D17" s="31" t="s">
        <v>27</v>
      </c>
      <c r="E17" s="29">
        <v>0.52800000000000002</v>
      </c>
      <c r="F17" s="32">
        <v>6.9</v>
      </c>
      <c r="G17" s="40">
        <f t="shared" si="0"/>
        <v>54.579000000000001</v>
      </c>
      <c r="H17" s="32">
        <v>3.64</v>
      </c>
      <c r="I17" s="40">
        <f t="shared" si="1"/>
        <v>28.792400000000001</v>
      </c>
    </row>
    <row r="18" spans="2:9" ht="25.5" x14ac:dyDescent="0.2">
      <c r="B18" s="29" t="s">
        <v>28</v>
      </c>
      <c r="C18" s="30" t="s">
        <v>29</v>
      </c>
      <c r="D18" s="31" t="s">
        <v>21</v>
      </c>
      <c r="E18" s="29">
        <v>0.48</v>
      </c>
      <c r="F18" s="32">
        <v>50</v>
      </c>
      <c r="G18" s="40">
        <f t="shared" si="0"/>
        <v>395.5</v>
      </c>
      <c r="H18" s="32">
        <v>24</v>
      </c>
      <c r="I18" s="40">
        <f t="shared" si="1"/>
        <v>189.84</v>
      </c>
    </row>
    <row r="19" spans="2:9" ht="25.5" x14ac:dyDescent="0.2">
      <c r="B19" s="29" t="s">
        <v>30</v>
      </c>
      <c r="C19" s="30" t="s">
        <v>31</v>
      </c>
      <c r="D19" s="31" t="s">
        <v>32</v>
      </c>
      <c r="E19" s="29">
        <v>0.45600000000000002</v>
      </c>
      <c r="F19" s="32">
        <v>79.099999999999994</v>
      </c>
      <c r="G19" s="40">
        <f t="shared" si="0"/>
        <v>625.68099999999993</v>
      </c>
      <c r="H19" s="32">
        <v>36.07</v>
      </c>
      <c r="I19" s="40">
        <f t="shared" si="1"/>
        <v>285.31369999999998</v>
      </c>
    </row>
    <row r="20" spans="2:9" ht="25.5" x14ac:dyDescent="0.2">
      <c r="B20" s="29" t="s">
        <v>33</v>
      </c>
      <c r="C20" s="30" t="s">
        <v>34</v>
      </c>
      <c r="D20" s="31" t="s">
        <v>24</v>
      </c>
      <c r="E20" s="29">
        <v>7.4999999999999997E-3</v>
      </c>
      <c r="F20" s="32">
        <v>497</v>
      </c>
      <c r="G20" s="40">
        <f t="shared" si="0"/>
        <v>3931.27</v>
      </c>
      <c r="H20" s="32">
        <v>3.73</v>
      </c>
      <c r="I20" s="40">
        <f t="shared" si="1"/>
        <v>29.504300000000001</v>
      </c>
    </row>
    <row r="21" spans="2:9" ht="25.5" x14ac:dyDescent="0.2">
      <c r="B21" s="29" t="s">
        <v>35</v>
      </c>
      <c r="C21" s="30" t="s">
        <v>36</v>
      </c>
      <c r="D21" s="31" t="s">
        <v>14</v>
      </c>
      <c r="E21" s="29">
        <v>5.9999999999999995E-4</v>
      </c>
      <c r="F21" s="32">
        <v>5989</v>
      </c>
      <c r="G21" s="40">
        <f t="shared" si="0"/>
        <v>47372.99</v>
      </c>
      <c r="H21" s="32">
        <v>3.59</v>
      </c>
      <c r="I21" s="40">
        <f t="shared" si="1"/>
        <v>28.396899999999999</v>
      </c>
    </row>
    <row r="22" spans="2:9" ht="25.5" x14ac:dyDescent="0.2">
      <c r="B22" s="29" t="s">
        <v>37</v>
      </c>
      <c r="C22" s="30" t="s">
        <v>38</v>
      </c>
      <c r="D22" s="31" t="s">
        <v>14</v>
      </c>
      <c r="E22" s="29">
        <v>2.5000000000000001E-4</v>
      </c>
      <c r="F22" s="32">
        <v>68050</v>
      </c>
      <c r="G22" s="40">
        <f t="shared" si="0"/>
        <v>538275.5</v>
      </c>
      <c r="H22" s="32">
        <v>17.010000000000002</v>
      </c>
      <c r="I22" s="40">
        <f t="shared" si="1"/>
        <v>134.54910000000001</v>
      </c>
    </row>
    <row r="23" spans="2:9" ht="25.5" x14ac:dyDescent="0.2">
      <c r="B23" s="29" t="s">
        <v>39</v>
      </c>
      <c r="C23" s="30" t="s">
        <v>40</v>
      </c>
      <c r="D23" s="31" t="s">
        <v>21</v>
      </c>
      <c r="E23" s="29">
        <v>0.06</v>
      </c>
      <c r="F23" s="32">
        <v>25.8</v>
      </c>
      <c r="G23" s="40">
        <f t="shared" si="0"/>
        <v>204.078</v>
      </c>
      <c r="H23" s="32">
        <v>1.55</v>
      </c>
      <c r="I23" s="40">
        <f t="shared" si="1"/>
        <v>12.2605</v>
      </c>
    </row>
    <row r="24" spans="2:9" ht="25.5" x14ac:dyDescent="0.2">
      <c r="B24" s="29" t="s">
        <v>41</v>
      </c>
      <c r="C24" s="30" t="s">
        <v>42</v>
      </c>
      <c r="D24" s="31" t="s">
        <v>14</v>
      </c>
      <c r="E24" s="29">
        <v>8.0000000000000007E-5</v>
      </c>
      <c r="F24" s="32">
        <v>7826.9</v>
      </c>
      <c r="G24" s="40">
        <f t="shared" si="0"/>
        <v>61910.778999999995</v>
      </c>
      <c r="H24" s="32">
        <v>0.63</v>
      </c>
      <c r="I24" s="40">
        <f t="shared" si="1"/>
        <v>4.9832999999999998</v>
      </c>
    </row>
    <row r="25" spans="2:9" ht="38.25" x14ac:dyDescent="0.2">
      <c r="B25" s="29" t="s">
        <v>43</v>
      </c>
      <c r="C25" s="30" t="s">
        <v>44</v>
      </c>
      <c r="D25" s="31" t="s">
        <v>45</v>
      </c>
      <c r="E25" s="29">
        <v>12.17</v>
      </c>
      <c r="F25" s="32">
        <v>1</v>
      </c>
      <c r="G25" s="40">
        <f t="shared" si="0"/>
        <v>7.91</v>
      </c>
      <c r="H25" s="32">
        <v>12.17</v>
      </c>
      <c r="I25" s="40">
        <f t="shared" si="1"/>
        <v>96.264700000000005</v>
      </c>
    </row>
    <row r="26" spans="2:9" ht="38.25" x14ac:dyDescent="0.2">
      <c r="B26" s="29" t="s">
        <v>46</v>
      </c>
      <c r="C26" s="30" t="s">
        <v>47</v>
      </c>
      <c r="D26" s="31" t="s">
        <v>24</v>
      </c>
      <c r="E26" s="29">
        <v>0.23</v>
      </c>
      <c r="F26" s="32">
        <v>145.80000000000001</v>
      </c>
      <c r="G26" s="40">
        <f t="shared" si="0"/>
        <v>1153.278</v>
      </c>
      <c r="H26" s="32">
        <v>33.53</v>
      </c>
      <c r="I26" s="40">
        <f t="shared" si="1"/>
        <v>265.22230000000002</v>
      </c>
    </row>
    <row r="27" spans="2:9" ht="38.25" x14ac:dyDescent="0.2">
      <c r="B27" s="29" t="s">
        <v>48</v>
      </c>
      <c r="C27" s="30" t="s">
        <v>49</v>
      </c>
      <c r="D27" s="31" t="s">
        <v>14</v>
      </c>
      <c r="E27" s="29">
        <v>0.01</v>
      </c>
      <c r="F27" s="32">
        <v>7932.6</v>
      </c>
      <c r="G27" s="40">
        <f t="shared" si="0"/>
        <v>62746.866000000002</v>
      </c>
      <c r="H27" s="32">
        <v>79.33</v>
      </c>
      <c r="I27" s="40">
        <f t="shared" si="1"/>
        <v>627.50030000000004</v>
      </c>
    </row>
    <row r="28" spans="2:9" ht="76.5" x14ac:dyDescent="0.2">
      <c r="B28" s="29" t="s">
        <v>50</v>
      </c>
      <c r="C28" s="30" t="s">
        <v>51</v>
      </c>
      <c r="D28" s="31" t="s">
        <v>52</v>
      </c>
      <c r="E28" s="29">
        <v>2</v>
      </c>
      <c r="F28" s="32">
        <v>444.72</v>
      </c>
      <c r="G28" s="40">
        <f t="shared" si="0"/>
        <v>3517.7352000000001</v>
      </c>
      <c r="H28" s="32">
        <v>889.44</v>
      </c>
      <c r="I28" s="40">
        <f t="shared" si="1"/>
        <v>7035.4704000000002</v>
      </c>
    </row>
    <row r="29" spans="2:9" ht="38.25" x14ac:dyDescent="0.2">
      <c r="B29" s="29" t="s">
        <v>53</v>
      </c>
      <c r="C29" s="30" t="s">
        <v>54</v>
      </c>
      <c r="D29" s="31" t="s">
        <v>55</v>
      </c>
      <c r="E29" s="29">
        <v>0.05</v>
      </c>
      <c r="F29" s="32">
        <v>139499.72</v>
      </c>
      <c r="G29" s="40">
        <f t="shared" si="0"/>
        <v>1103442.7852</v>
      </c>
      <c r="H29" s="32">
        <v>6974.99</v>
      </c>
      <c r="I29" s="40">
        <f t="shared" si="1"/>
        <v>55172.170899999997</v>
      </c>
    </row>
    <row r="30" spans="2:9" s="34" customFormat="1" x14ac:dyDescent="0.2">
      <c r="B30" s="23"/>
      <c r="C30" s="24" t="s">
        <v>56</v>
      </c>
      <c r="D30" s="25"/>
      <c r="E30" s="23"/>
      <c r="F30" s="26"/>
      <c r="G30" s="26"/>
      <c r="H30" s="26">
        <f>SUM(H12:H29)</f>
        <v>8091.02</v>
      </c>
      <c r="I30" s="42">
        <f>SUM(I12:I29)</f>
        <v>63999.968199999996</v>
      </c>
    </row>
    <row r="31" spans="2:9" ht="17.850000000000001" customHeight="1" x14ac:dyDescent="0.2">
      <c r="B31" s="27" t="s">
        <v>57</v>
      </c>
      <c r="C31" s="28"/>
      <c r="D31" s="28"/>
      <c r="E31" s="28"/>
      <c r="F31" s="28"/>
      <c r="G31" s="28"/>
      <c r="H31" s="28"/>
      <c r="I31" s="28"/>
    </row>
    <row r="32" spans="2:9" ht="76.5" x14ac:dyDescent="0.2">
      <c r="B32" s="29" t="s">
        <v>58</v>
      </c>
      <c r="C32" s="30" t="s">
        <v>59</v>
      </c>
      <c r="D32" s="31" t="s">
        <v>60</v>
      </c>
      <c r="E32" s="29">
        <v>1</v>
      </c>
      <c r="F32" s="32"/>
      <c r="G32" s="32" t="s">
        <v>61</v>
      </c>
      <c r="H32" s="35"/>
      <c r="I32" s="32">
        <v>529323.13</v>
      </c>
    </row>
    <row r="33" spans="2:9" ht="76.5" x14ac:dyDescent="0.2">
      <c r="B33" s="29" t="s">
        <v>62</v>
      </c>
      <c r="C33" s="30" t="s">
        <v>59</v>
      </c>
      <c r="D33" s="31" t="s">
        <v>60</v>
      </c>
      <c r="E33" s="29">
        <v>1</v>
      </c>
      <c r="F33" s="32"/>
      <c r="G33" s="32" t="s">
        <v>61</v>
      </c>
      <c r="H33" s="35"/>
      <c r="I33" s="32">
        <v>529323.13</v>
      </c>
    </row>
    <row r="34" spans="2:9" s="34" customFormat="1" x14ac:dyDescent="0.2">
      <c r="B34" s="23"/>
      <c r="C34" s="24" t="s">
        <v>63</v>
      </c>
      <c r="D34" s="25"/>
      <c r="E34" s="23"/>
      <c r="F34" s="26"/>
      <c r="G34" s="26"/>
      <c r="H34" s="36">
        <f>SUM(H32:H33)</f>
        <v>0</v>
      </c>
      <c r="I34" s="26">
        <f>SUM(I32:I33)</f>
        <v>1058646.26</v>
      </c>
    </row>
    <row r="35" spans="2:9" x14ac:dyDescent="0.2">
      <c r="B35" s="7"/>
      <c r="C35" s="5"/>
      <c r="D35" s="6"/>
      <c r="E35" s="7"/>
      <c r="F35" s="8"/>
      <c r="G35" s="8"/>
      <c r="H35" s="8"/>
      <c r="I35" s="8"/>
    </row>
    <row r="36" spans="2:9" x14ac:dyDescent="0.2">
      <c r="B36" s="3" t="s">
        <v>67</v>
      </c>
    </row>
  </sheetData>
  <mergeCells count="11">
    <mergeCell ref="B4:I4"/>
    <mergeCell ref="B11:I11"/>
    <mergeCell ref="B31:I31"/>
    <mergeCell ref="B6:B8"/>
    <mergeCell ref="C6:C8"/>
    <mergeCell ref="D6:D8"/>
    <mergeCell ref="E6:E8"/>
    <mergeCell ref="F6:G6"/>
    <mergeCell ref="H6:I6"/>
    <mergeCell ref="B2:I2"/>
    <mergeCell ref="B3:I3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2023-04-25T07:21:33Z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